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H40" i="5" l="1"/>
  <c r="E40" i="5"/>
  <c r="H39" i="5"/>
  <c r="E39" i="5"/>
  <c r="H38" i="5"/>
  <c r="E38" i="5"/>
  <c r="H37" i="5"/>
  <c r="E37" i="5"/>
  <c r="H36" i="5"/>
  <c r="G36" i="5"/>
  <c r="G42" i="5" s="1"/>
  <c r="F36" i="5"/>
  <c r="F42" i="5" s="1"/>
  <c r="E36" i="5"/>
  <c r="E42" i="5" s="1"/>
  <c r="D36" i="5"/>
  <c r="D42" i="5" s="1"/>
  <c r="C36" i="5"/>
  <c r="C42" i="5" s="1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G25" i="5"/>
  <c r="F25" i="5"/>
  <c r="E25" i="5"/>
  <c r="D25" i="5"/>
  <c r="C25" i="5"/>
  <c r="H23" i="5"/>
  <c r="E23" i="5"/>
  <c r="H22" i="5"/>
  <c r="E22" i="5"/>
  <c r="H21" i="5"/>
  <c r="E21" i="5"/>
  <c r="H20" i="5"/>
  <c r="E20" i="5"/>
  <c r="H19" i="5"/>
  <c r="E19" i="5"/>
  <c r="H18" i="5"/>
  <c r="H16" i="5" s="1"/>
  <c r="E18" i="5"/>
  <c r="H17" i="5"/>
  <c r="E17" i="5"/>
  <c r="G16" i="5"/>
  <c r="F16" i="5"/>
  <c r="E16" i="5"/>
  <c r="D16" i="5"/>
  <c r="C16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H6" i="5" s="1"/>
  <c r="E7" i="5"/>
  <c r="G6" i="5"/>
  <c r="F6" i="5"/>
  <c r="E6" i="5"/>
  <c r="D6" i="5"/>
  <c r="C6" i="5"/>
  <c r="G52" i="4"/>
  <c r="F52" i="4"/>
  <c r="D52" i="4"/>
  <c r="C52" i="4"/>
  <c r="H50" i="4"/>
  <c r="E50" i="4"/>
  <c r="H48" i="4"/>
  <c r="E48" i="4"/>
  <c r="H46" i="4"/>
  <c r="E46" i="4"/>
  <c r="H44" i="4"/>
  <c r="E44" i="4"/>
  <c r="H42" i="4"/>
  <c r="E42" i="4"/>
  <c r="H40" i="4"/>
  <c r="E40" i="4"/>
  <c r="H38" i="4"/>
  <c r="H52" i="4" s="1"/>
  <c r="E38" i="4"/>
  <c r="E52" i="4" s="1"/>
  <c r="G30" i="4"/>
  <c r="F30" i="4"/>
  <c r="D30" i="4"/>
  <c r="C30" i="4"/>
  <c r="H28" i="4"/>
  <c r="E28" i="4"/>
  <c r="H27" i="4"/>
  <c r="E27" i="4"/>
  <c r="H26" i="4"/>
  <c r="E26" i="4"/>
  <c r="H25" i="4"/>
  <c r="H30" i="4" s="1"/>
  <c r="E25" i="4"/>
  <c r="E30" i="4" s="1"/>
  <c r="H16" i="4"/>
  <c r="G16" i="4"/>
  <c r="F16" i="4"/>
  <c r="E16" i="4"/>
  <c r="D16" i="4"/>
  <c r="C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G16" i="8"/>
  <c r="F16" i="8"/>
  <c r="D16" i="8"/>
  <c r="C16" i="8"/>
  <c r="H14" i="8"/>
  <c r="E14" i="8"/>
  <c r="H12" i="8"/>
  <c r="E12" i="8"/>
  <c r="H10" i="8"/>
  <c r="E10" i="8"/>
  <c r="H8" i="8"/>
  <c r="E8" i="8"/>
  <c r="H6" i="8"/>
  <c r="H16" i="8" s="1"/>
  <c r="E6" i="8"/>
  <c r="E16" i="8" s="1"/>
  <c r="H76" i="6"/>
  <c r="E76" i="6"/>
  <c r="H75" i="6"/>
  <c r="E75" i="6"/>
  <c r="H74" i="6"/>
  <c r="E74" i="6"/>
  <c r="H73" i="6"/>
  <c r="E73" i="6"/>
  <c r="H72" i="6"/>
  <c r="E72" i="6"/>
  <c r="H71" i="6"/>
  <c r="E71" i="6"/>
  <c r="H70" i="6"/>
  <c r="E70" i="6"/>
  <c r="G69" i="6"/>
  <c r="F69" i="6"/>
  <c r="D69" i="6"/>
  <c r="C69" i="6"/>
  <c r="E69" i="6" s="1"/>
  <c r="H69" i="6" s="1"/>
  <c r="H68" i="6"/>
  <c r="E68" i="6"/>
  <c r="H67" i="6"/>
  <c r="E67" i="6"/>
  <c r="H66" i="6"/>
  <c r="E66" i="6"/>
  <c r="G65" i="6"/>
  <c r="F65" i="6"/>
  <c r="D65" i="6"/>
  <c r="C65" i="6"/>
  <c r="E65" i="6" s="1"/>
  <c r="H65" i="6" s="1"/>
  <c r="H64" i="6"/>
  <c r="E64" i="6"/>
  <c r="H63" i="6"/>
  <c r="E63" i="6"/>
  <c r="H62" i="6"/>
  <c r="E62" i="6"/>
  <c r="H61" i="6"/>
  <c r="E61" i="6"/>
  <c r="H60" i="6"/>
  <c r="E60" i="6"/>
  <c r="H59" i="6"/>
  <c r="E59" i="6"/>
  <c r="H58" i="6"/>
  <c r="E58" i="6"/>
  <c r="G57" i="6"/>
  <c r="F57" i="6"/>
  <c r="D57" i="6"/>
  <c r="C57" i="6"/>
  <c r="E57" i="6" s="1"/>
  <c r="H57" i="6" s="1"/>
  <c r="H56" i="6"/>
  <c r="E56" i="6"/>
  <c r="H55" i="6"/>
  <c r="E55" i="6"/>
  <c r="H54" i="6"/>
  <c r="E54" i="6"/>
  <c r="G53" i="6"/>
  <c r="F53" i="6"/>
  <c r="D53" i="6"/>
  <c r="C53" i="6"/>
  <c r="E53" i="6" s="1"/>
  <c r="H53" i="6" s="1"/>
  <c r="H52" i="6"/>
  <c r="E52" i="6"/>
  <c r="H51" i="6"/>
  <c r="E51" i="6"/>
  <c r="H50" i="6"/>
  <c r="E50" i="6"/>
  <c r="H49" i="6"/>
  <c r="E49" i="6"/>
  <c r="H48" i="6"/>
  <c r="E48" i="6"/>
  <c r="H47" i="6"/>
  <c r="E47" i="6"/>
  <c r="H46" i="6"/>
  <c r="E46" i="6"/>
  <c r="H45" i="6"/>
  <c r="E45" i="6"/>
  <c r="H44" i="6"/>
  <c r="E44" i="6"/>
  <c r="G43" i="6"/>
  <c r="F43" i="6"/>
  <c r="D43" i="6"/>
  <c r="C43" i="6"/>
  <c r="E43" i="6" s="1"/>
  <c r="H43" i="6" s="1"/>
  <c r="H42" i="6"/>
  <c r="E42" i="6"/>
  <c r="H41" i="6"/>
  <c r="E41" i="6"/>
  <c r="H40" i="6"/>
  <c r="E40" i="6"/>
  <c r="H39" i="6"/>
  <c r="E39" i="6"/>
  <c r="H38" i="6"/>
  <c r="E38" i="6"/>
  <c r="H37" i="6"/>
  <c r="E37" i="6"/>
  <c r="H36" i="6"/>
  <c r="E36" i="6"/>
  <c r="H35" i="6"/>
  <c r="E35" i="6"/>
  <c r="H34" i="6"/>
  <c r="E34" i="6"/>
  <c r="G33" i="6"/>
  <c r="F33" i="6"/>
  <c r="D33" i="6"/>
  <c r="C33" i="6"/>
  <c r="E33" i="6" s="1"/>
  <c r="H33" i="6" s="1"/>
  <c r="H32" i="6"/>
  <c r="E32" i="6"/>
  <c r="H31" i="6"/>
  <c r="E31" i="6"/>
  <c r="H30" i="6"/>
  <c r="E30" i="6"/>
  <c r="H29" i="6"/>
  <c r="E29" i="6"/>
  <c r="H28" i="6"/>
  <c r="E28" i="6"/>
  <c r="H27" i="6"/>
  <c r="E27" i="6"/>
  <c r="H26" i="6"/>
  <c r="E26" i="6"/>
  <c r="H25" i="6"/>
  <c r="E25" i="6"/>
  <c r="H24" i="6"/>
  <c r="E24" i="6"/>
  <c r="G23" i="6"/>
  <c r="F23" i="6"/>
  <c r="D23" i="6"/>
  <c r="C23" i="6"/>
  <c r="E23" i="6" s="1"/>
  <c r="H23" i="6" s="1"/>
  <c r="H22" i="6"/>
  <c r="E22" i="6"/>
  <c r="H21" i="6"/>
  <c r="E21" i="6"/>
  <c r="H20" i="6"/>
  <c r="E20" i="6"/>
  <c r="H19" i="6"/>
  <c r="E19" i="6"/>
  <c r="H18" i="6"/>
  <c r="E18" i="6"/>
  <c r="H17" i="6"/>
  <c r="E17" i="6"/>
  <c r="H16" i="6"/>
  <c r="E16" i="6"/>
  <c r="H15" i="6"/>
  <c r="E15" i="6"/>
  <c r="H14" i="6"/>
  <c r="E14" i="6"/>
  <c r="G13" i="6"/>
  <c r="F13" i="6"/>
  <c r="D13" i="6"/>
  <c r="C13" i="6"/>
  <c r="E13" i="6" s="1"/>
  <c r="H13" i="6" s="1"/>
  <c r="H12" i="6"/>
  <c r="E12" i="6"/>
  <c r="H11" i="6"/>
  <c r="E11" i="6"/>
  <c r="H10" i="6"/>
  <c r="E10" i="6"/>
  <c r="H9" i="6"/>
  <c r="E9" i="6"/>
  <c r="H8" i="6"/>
  <c r="E8" i="6"/>
  <c r="H7" i="6"/>
  <c r="E7" i="6"/>
  <c r="H6" i="6"/>
  <c r="E6" i="6"/>
  <c r="G5" i="6"/>
  <c r="G77" i="6" s="1"/>
  <c r="F5" i="6"/>
  <c r="F77" i="6" s="1"/>
  <c r="D5" i="6"/>
  <c r="D77" i="6" s="1"/>
  <c r="C5" i="6"/>
  <c r="C77" i="6" s="1"/>
  <c r="H42" i="5" l="1"/>
  <c r="E5" i="6"/>
  <c r="H5" i="6" l="1"/>
  <c r="H77" i="6" s="1"/>
  <c r="E77" i="6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<sst xmlns="http://schemas.openxmlformats.org/spreadsheetml/2006/main" count="201" uniqueCount="143">
  <si>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</si>
  <si>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</si>
  <si>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</si>
  <si>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</si>
  <si>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</si>
  <si>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</si>
  <si>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</si>
  <si>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</si>
  <si>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</si>
  <si>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</si>
  <si>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</si>
  <si>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</si>
  <si>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</si>
  <si>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</si>
  <si>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</si>
  <si>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</si>
  <si>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</si>
  <si>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</si>
  <si>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</si>
  <si>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</si>
  <si>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</si>
  <si>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</si>
  <si>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</si>
  <si>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</si>
  <si>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</si>
  <si>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</si>
  <si>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</si>
  <si>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</si>
  <si>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</si>
  <si>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</si>
  <si>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</si>
  <si>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</si>
  <si>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</si>
  <si>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</si>
  <si>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</si>
  <si>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</si>
  <si>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</si>
  <si>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</si>
  <si>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</si>
  <si>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</si>
  <si>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</si>
  <si>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</si>
  <si>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</si>
  <si>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</si>
  <si>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</si>
  <si>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</si>
  <si>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</si>
  <si>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</si>
  <si>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</si>
  <si>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</si>
  <si>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</si>
  <si>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</si>
  <si>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</si>
  <si>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</si>
  <si>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</si>
  <si>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</si>
  <si>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</si>
  <si>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</si>
  <si>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</si>
  <si>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</si>
  <si>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</si>
  <si>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</si>
  <si>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</si>
  <si>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</si>
  <si>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</si>
  <si>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</si>
  <si>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</si>
  <si>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</si>
  <si>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</si>
  <si>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</si>
  <si>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</si>
  <si>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</si>
  <si>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</si>
  <si>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</si>
  <si>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</si>
  <si>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</si>
  <si>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</si>
  <si>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</si>
  <si>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</si>
  <si>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</si>
  <si>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</si>
  <si>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</si>
  <si>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</si>
  <si>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</si>
  <si>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</si>
  <si>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</si>
  <si>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</si>
  <si>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</si>
  <si>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</si>
  <si>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</si>
  <si>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</si>
  <si>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</si>
  <si>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</si>
  <si>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</si>
  <si>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</si>
  <si>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</si>
  <si>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</si>
  <si>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</si>
  <si>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</si>
  <si>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</si>
  <si>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</si>
  <si>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</si>
  <si>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</si>
  <si>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</si>
  <si>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</si>
  <si>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</si>
  <si>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</si>
  <si>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</si>
  <si>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</si>
  <si>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</si>
  <si>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</si>
  <si>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</si>
  <si>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</si>
  <si>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</si>
  <si>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</si>
  <si>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</si>
  <si>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</si>
  <si>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</si>
  <si>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</si>
  <si>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</si>
  <si>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</si>
  <si>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</si>
  <si>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</si>
  <si>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</si>
  <si>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</si>
  <si>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</si>
  <si>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</si>
  <si>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</si>
  <si>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OPERACIÓN Y MANTENIMIENTO</t>
  </si>
  <si>
    <t>DIRECCION GENERAL</t>
  </si>
  <si>
    <t>RECURSOS HUMANOS</t>
  </si>
  <si>
    <t>CONTABILIDAD</t>
  </si>
  <si>
    <t>COMERCIALIZACIÓN</t>
  </si>
  <si>
    <t>INFORMATICA</t>
  </si>
  <si>
    <t>SANEAMIENTO</t>
  </si>
  <si>
    <t>COMUNICACIÓN SOCIAL</t>
  </si>
  <si>
    <t>PROGRAMA DE INGENIERIA</t>
  </si>
  <si>
    <t>JUNTA MUNICIPAL DE AGUA POTABLE Y ALCANTARILLADO DE CORTAZAR, GTO.
Estado Analítico del Ejercicio del Presupuesto de Egresos
Clasificación por Objeto del Gasto (Capítulo y Concepto)
Del 1 de Enero al AL 31 DE MARZO DEL 2019</t>
  </si>
  <si>
    <t>JUNTA MUNICIPAL DE AGUA POTABLE Y ALCANTARILLADO DE CORTAZAR, GTO.
Estado Analítico del Ejercicio del Presupuesto de Egresos
Clasificación Económica (por Tipo de Gasto)
Del 1 de Enero al AL 31 DE MARZO DEL 2019</t>
  </si>
  <si>
    <t>JUNTA MUNICIPAL DE AGUA POTABLE Y ALCANTARILLADO DE CORTAZAR, GTO.
Estado Analítico del Ejercicio del Presupuesto de Egresos
Clasificación Administrativa
Del 1 de Enero al AL 31 DE MARZO DEL 2019</t>
  </si>
  <si>
    <t>JUNTA MUNICIPAL DE AGUA POTABLE Y ALCANTARILLADO DE CORTAZAR, GTO.
Estado Analítico del Ejercicio del Presupuesto de Egresos
Clasificación Funcional (Finalidad y Función)
Del 1 de Enero al AL 31 DE MARZO DEL 2019</t>
  </si>
  <si>
    <t>Gobierno (Federal/Estatal/Municipal) de JUNTA MUNICIPAL DE AGUA POTABLE Y ALCANTARILLADO DE CORTAZAR, GTO.
Estado Analítico del Ejercicio del Presupuesto de Egresos
Clasificación Administrativa
Del 1 de Enero al AL 31 DE MARZO DEL 2019</t>
  </si>
  <si>
    <t>Sector Paraestatal del Gobierno (Federal/Estatal/Municipal) de JUNTA MUNICIPAL DE AGUA POTABLE Y ALCANTARILLADO DE CORTAZAR, GTO.
Estado Analítico del Ejercicio del Presupuesto de Egresos
Clasificación Administrativa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</si>
</sst>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8" t="s">
        <v>137</v>
      </c>
      <c r="B1" s="49"/>
      <c r="C1" s="49"/>
      <c r="D1" s="49"/>
      <c r="E1" s="49"/>
      <c r="F1" s="49"/>
      <c r="G1" s="49"/>
      <c r="H1" s="50"/>
    </row>
    <row r="2" spans="1:8" x14ac:dyDescent="0.2">
      <c r="A2" s="53" t="s">
        <v>54</v>
      </c>
      <c r="B2" s="54"/>
      <c r="C2" s="48" t="s">
        <v>60</v>
      </c>
      <c r="D2" s="49"/>
      <c r="E2" s="49"/>
      <c r="F2" s="49"/>
      <c r="G2" s="50"/>
      <c r="H2" s="51" t="s">
        <v>59</v>
      </c>
    </row>
    <row r="3" spans="1:8" ht="24.95" customHeight="1" x14ac:dyDescent="0.2">
      <c r="A3" s="55"/>
      <c r="B3" s="56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2"/>
    </row>
    <row r="4" spans="1:8" x14ac:dyDescent="0.2">
      <c r="A4" s="57"/>
      <c r="B4" s="58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7" t="s">
        <v>61</v>
      </c>
      <c r="B5" s="7"/>
      <c r="C5" s="14">
        <f>SUM(C6:C12)</f>
        <v>23499091.469999999</v>
      </c>
      <c r="D5" s="14">
        <f>SUM(D6:D12)</f>
        <v>559313</v>
      </c>
      <c r="E5" s="14">
        <f>C5+D5</f>
        <v>24058404.469999999</v>
      </c>
      <c r="F5" s="14">
        <f>SUM(F6:F12)</f>
        <v>4047183.49</v>
      </c>
      <c r="G5" s="14">
        <f>SUM(G6:G12)</f>
        <v>4047183.49</v>
      </c>
      <c r="H5" s="14">
        <f>E5-F5</f>
        <v>20011220.979999997</v>
      </c>
    </row>
    <row r="6" spans="1:8" x14ac:dyDescent="0.2">
      <c r="A6" s="5"/>
      <c r="B6" s="11" t="s">
        <v>70</v>
      </c>
      <c r="C6" s="15">
        <v>12008055.470000001</v>
      </c>
      <c r="D6" s="15">
        <v>240161</v>
      </c>
      <c r="E6" s="15">
        <f t="shared" ref="E6:E69" si="0">C6+D6</f>
        <v>12248216.470000001</v>
      </c>
      <c r="F6" s="15">
        <v>2485221.87</v>
      </c>
      <c r="G6" s="15">
        <v>2485221.87</v>
      </c>
      <c r="H6" s="15">
        <f t="shared" ref="H6:H69" si="1">E6-F6</f>
        <v>9762994.6000000015</v>
      </c>
    </row>
    <row r="7" spans="1:8" x14ac:dyDescent="0.2">
      <c r="A7" s="5"/>
      <c r="B7" s="11" t="s">
        <v>71</v>
      </c>
      <c r="C7" s="15">
        <v>934456</v>
      </c>
      <c r="D7" s="15">
        <v>18690</v>
      </c>
      <c r="E7" s="15">
        <f t="shared" si="0"/>
        <v>953146</v>
      </c>
      <c r="F7" s="15">
        <v>164981.34</v>
      </c>
      <c r="G7" s="15">
        <v>164981.34</v>
      </c>
      <c r="H7" s="15">
        <f t="shared" si="1"/>
        <v>788164.66</v>
      </c>
    </row>
    <row r="8" spans="1:8" x14ac:dyDescent="0.2">
      <c r="A8" s="5"/>
      <c r="B8" s="11" t="s">
        <v>72</v>
      </c>
      <c r="C8" s="15">
        <v>2788268</v>
      </c>
      <c r="D8" s="15">
        <v>55767</v>
      </c>
      <c r="E8" s="15">
        <f t="shared" si="0"/>
        <v>2844035</v>
      </c>
      <c r="F8" s="15">
        <v>121377.89</v>
      </c>
      <c r="G8" s="15">
        <v>121377.89</v>
      </c>
      <c r="H8" s="15">
        <f t="shared" si="1"/>
        <v>2722657.11</v>
      </c>
    </row>
    <row r="9" spans="1:8" x14ac:dyDescent="0.2">
      <c r="A9" s="5"/>
      <c r="B9" s="11" t="s">
        <v>35</v>
      </c>
      <c r="C9" s="15">
        <v>2875066</v>
      </c>
      <c r="D9" s="15">
        <v>116289</v>
      </c>
      <c r="E9" s="15">
        <f t="shared" si="0"/>
        <v>2991355</v>
      </c>
      <c r="F9" s="15">
        <v>598105.66</v>
      </c>
      <c r="G9" s="15">
        <v>598105.66</v>
      </c>
      <c r="H9" s="15">
        <f t="shared" si="1"/>
        <v>2393249.34</v>
      </c>
    </row>
    <row r="10" spans="1:8" x14ac:dyDescent="0.2">
      <c r="A10" s="5"/>
      <c r="B10" s="11" t="s">
        <v>73</v>
      </c>
      <c r="C10" s="15">
        <v>3360310</v>
      </c>
      <c r="D10" s="15">
        <v>143116.95000000001</v>
      </c>
      <c r="E10" s="15">
        <f t="shared" si="0"/>
        <v>3503426.95</v>
      </c>
      <c r="F10" s="15">
        <v>677496.73</v>
      </c>
      <c r="G10" s="15">
        <v>677496.73</v>
      </c>
      <c r="H10" s="15">
        <f t="shared" si="1"/>
        <v>2825930.22</v>
      </c>
    </row>
    <row r="11" spans="1:8" x14ac:dyDescent="0.2">
      <c r="A11" s="5"/>
      <c r="B11" s="11" t="s">
        <v>36</v>
      </c>
      <c r="C11" s="15">
        <v>1532936</v>
      </c>
      <c r="D11" s="15">
        <v>-14710.95</v>
      </c>
      <c r="E11" s="15">
        <f t="shared" si="0"/>
        <v>1518225.05</v>
      </c>
      <c r="F11" s="15">
        <v>0</v>
      </c>
      <c r="G11" s="15">
        <v>0</v>
      </c>
      <c r="H11" s="15">
        <f t="shared" si="1"/>
        <v>1518225.05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7" t="s">
        <v>62</v>
      </c>
      <c r="B13" s="7"/>
      <c r="C13" s="15">
        <f>SUM(C14:C22)</f>
        <v>7578644</v>
      </c>
      <c r="D13" s="15">
        <f>SUM(D14:D22)</f>
        <v>1281695.5</v>
      </c>
      <c r="E13" s="15">
        <f t="shared" si="0"/>
        <v>8860339.5</v>
      </c>
      <c r="F13" s="15">
        <f>SUM(F14:F22)</f>
        <v>1926671.6899999997</v>
      </c>
      <c r="G13" s="15">
        <f>SUM(G14:G22)</f>
        <v>1924987.6899999997</v>
      </c>
      <c r="H13" s="15">
        <f t="shared" si="1"/>
        <v>6933667.8100000005</v>
      </c>
    </row>
    <row r="14" spans="1:8" x14ac:dyDescent="0.2">
      <c r="A14" s="5"/>
      <c r="B14" s="11" t="s">
        <v>75</v>
      </c>
      <c r="C14" s="15">
        <v>577813</v>
      </c>
      <c r="D14" s="15">
        <v>297303.5</v>
      </c>
      <c r="E14" s="15">
        <f t="shared" si="0"/>
        <v>875116.5</v>
      </c>
      <c r="F14" s="15">
        <v>209553.73</v>
      </c>
      <c r="G14" s="15">
        <v>209553.73</v>
      </c>
      <c r="H14" s="15">
        <f t="shared" si="1"/>
        <v>665562.77</v>
      </c>
    </row>
    <row r="15" spans="1:8" x14ac:dyDescent="0.2">
      <c r="A15" s="5"/>
      <c r="B15" s="11" t="s">
        <v>76</v>
      </c>
      <c r="C15" s="15">
        <v>80084</v>
      </c>
      <c r="D15" s="15">
        <v>0</v>
      </c>
      <c r="E15" s="15">
        <f t="shared" si="0"/>
        <v>80084</v>
      </c>
      <c r="F15" s="15">
        <v>22133.32</v>
      </c>
      <c r="G15" s="15">
        <v>20449.32</v>
      </c>
      <c r="H15" s="15">
        <f t="shared" si="1"/>
        <v>57950.68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5"/>
      <c r="B17" s="11" t="s">
        <v>78</v>
      </c>
      <c r="C17" s="15">
        <v>4158216</v>
      </c>
      <c r="D17" s="15">
        <v>982036</v>
      </c>
      <c r="E17" s="15">
        <f t="shared" si="0"/>
        <v>5140252</v>
      </c>
      <c r="F17" s="15">
        <v>993880.9</v>
      </c>
      <c r="G17" s="15">
        <v>993880.9</v>
      </c>
      <c r="H17" s="15">
        <f t="shared" si="1"/>
        <v>4146371.1</v>
      </c>
    </row>
    <row r="18" spans="1:8" x14ac:dyDescent="0.2">
      <c r="A18" s="5"/>
      <c r="B18" s="11" t="s">
        <v>79</v>
      </c>
      <c r="C18" s="15">
        <v>1039608</v>
      </c>
      <c r="D18" s="15">
        <v>0</v>
      </c>
      <c r="E18" s="15">
        <f t="shared" si="0"/>
        <v>1039608</v>
      </c>
      <c r="F18" s="15">
        <v>198728</v>
      </c>
      <c r="G18" s="15">
        <v>198728</v>
      </c>
      <c r="H18" s="15">
        <f t="shared" si="1"/>
        <v>840880</v>
      </c>
    </row>
    <row r="19" spans="1:8" x14ac:dyDescent="0.2">
      <c r="A19" s="5"/>
      <c r="B19" s="11" t="s">
        <v>80</v>
      </c>
      <c r="C19" s="15">
        <v>1080844</v>
      </c>
      <c r="D19" s="15">
        <v>0</v>
      </c>
      <c r="E19" s="15">
        <f t="shared" si="0"/>
        <v>1080844</v>
      </c>
      <c r="F19" s="15">
        <v>238446.12</v>
      </c>
      <c r="G19" s="15">
        <v>238446.12</v>
      </c>
      <c r="H19" s="15">
        <f t="shared" si="1"/>
        <v>842397.88</v>
      </c>
    </row>
    <row r="20" spans="1:8" x14ac:dyDescent="0.2">
      <c r="A20" s="5"/>
      <c r="B20" s="11" t="s">
        <v>81</v>
      </c>
      <c r="C20" s="15">
        <v>520313</v>
      </c>
      <c r="D20" s="15">
        <v>2356</v>
      </c>
      <c r="E20" s="15">
        <f t="shared" si="0"/>
        <v>522669</v>
      </c>
      <c r="F20" s="15">
        <v>224088.18</v>
      </c>
      <c r="G20" s="15">
        <v>224088.18</v>
      </c>
      <c r="H20" s="15">
        <f t="shared" si="1"/>
        <v>298580.82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5"/>
      <c r="B22" s="11" t="s">
        <v>83</v>
      </c>
      <c r="C22" s="15">
        <v>121766</v>
      </c>
      <c r="D22" s="15">
        <v>0</v>
      </c>
      <c r="E22" s="15">
        <f t="shared" si="0"/>
        <v>121766</v>
      </c>
      <c r="F22" s="15">
        <v>39841.440000000002</v>
      </c>
      <c r="G22" s="15">
        <v>39841.440000000002</v>
      </c>
      <c r="H22" s="15">
        <f t="shared" si="1"/>
        <v>81924.56</v>
      </c>
    </row>
    <row r="23" spans="1:8" x14ac:dyDescent="0.2">
      <c r="A23" s="47" t="s">
        <v>63</v>
      </c>
      <c r="B23" s="7"/>
      <c r="C23" s="15">
        <f>SUM(C24:C32)</f>
        <v>17345577</v>
      </c>
      <c r="D23" s="15">
        <f>SUM(D24:D32)</f>
        <v>124561</v>
      </c>
      <c r="E23" s="15">
        <f t="shared" si="0"/>
        <v>17470138</v>
      </c>
      <c r="F23" s="15">
        <f>SUM(F24:F32)</f>
        <v>4815892.790000001</v>
      </c>
      <c r="G23" s="15">
        <f>SUM(G24:G32)</f>
        <v>4815892.790000001</v>
      </c>
      <c r="H23" s="15">
        <f t="shared" si="1"/>
        <v>12654245.209999999</v>
      </c>
    </row>
    <row r="24" spans="1:8" x14ac:dyDescent="0.2">
      <c r="A24" s="5"/>
      <c r="B24" s="11" t="s">
        <v>84</v>
      </c>
      <c r="C24" s="15">
        <v>7965647</v>
      </c>
      <c r="D24" s="15">
        <v>0</v>
      </c>
      <c r="E24" s="15">
        <f t="shared" si="0"/>
        <v>7965647</v>
      </c>
      <c r="F24" s="15">
        <v>2083779.03</v>
      </c>
      <c r="G24" s="15">
        <v>2083779.03</v>
      </c>
      <c r="H24" s="15">
        <f t="shared" si="1"/>
        <v>5881867.9699999997</v>
      </c>
    </row>
    <row r="25" spans="1:8" x14ac:dyDescent="0.2">
      <c r="A25" s="5"/>
      <c r="B25" s="11" t="s">
        <v>85</v>
      </c>
      <c r="C25" s="15">
        <v>18700</v>
      </c>
      <c r="D25" s="15">
        <v>0</v>
      </c>
      <c r="E25" s="15">
        <f t="shared" si="0"/>
        <v>18700</v>
      </c>
      <c r="F25" s="15">
        <v>0</v>
      </c>
      <c r="G25" s="15">
        <v>0</v>
      </c>
      <c r="H25" s="15">
        <f t="shared" si="1"/>
        <v>18700</v>
      </c>
    </row>
    <row r="26" spans="1:8" x14ac:dyDescent="0.2">
      <c r="A26" s="5"/>
      <c r="B26" s="11" t="s">
        <v>86</v>
      </c>
      <c r="C26" s="15">
        <v>2747789</v>
      </c>
      <c r="D26" s="15">
        <v>-37356</v>
      </c>
      <c r="E26" s="15">
        <f t="shared" si="0"/>
        <v>2710433</v>
      </c>
      <c r="F26" s="15">
        <v>863214.64</v>
      </c>
      <c r="G26" s="15">
        <v>863214.64</v>
      </c>
      <c r="H26" s="15">
        <f t="shared" si="1"/>
        <v>1847218.3599999999</v>
      </c>
    </row>
    <row r="27" spans="1:8" x14ac:dyDescent="0.2">
      <c r="A27" s="5"/>
      <c r="B27" s="11" t="s">
        <v>87</v>
      </c>
      <c r="C27" s="15">
        <v>856094</v>
      </c>
      <c r="D27" s="15">
        <v>0</v>
      </c>
      <c r="E27" s="15">
        <f t="shared" si="0"/>
        <v>856094</v>
      </c>
      <c r="F27" s="15">
        <v>194857.99</v>
      </c>
      <c r="G27" s="15">
        <v>194857.99</v>
      </c>
      <c r="H27" s="15">
        <f t="shared" si="1"/>
        <v>661236.01</v>
      </c>
    </row>
    <row r="28" spans="1:8" x14ac:dyDescent="0.2">
      <c r="A28" s="5"/>
      <c r="B28" s="11" t="s">
        <v>88</v>
      </c>
      <c r="C28" s="15">
        <v>2939949</v>
      </c>
      <c r="D28" s="15">
        <v>153360</v>
      </c>
      <c r="E28" s="15">
        <f t="shared" si="0"/>
        <v>3093309</v>
      </c>
      <c r="F28" s="15">
        <v>970557.66</v>
      </c>
      <c r="G28" s="15">
        <v>970557.66</v>
      </c>
      <c r="H28" s="15">
        <f t="shared" si="1"/>
        <v>2122751.34</v>
      </c>
    </row>
    <row r="29" spans="1:8" x14ac:dyDescent="0.2">
      <c r="A29" s="5"/>
      <c r="B29" s="11" t="s">
        <v>89</v>
      </c>
      <c r="C29" s="15">
        <v>241200</v>
      </c>
      <c r="D29" s="15">
        <v>0</v>
      </c>
      <c r="E29" s="15">
        <f t="shared" si="0"/>
        <v>241200</v>
      </c>
      <c r="F29" s="15">
        <v>58386.42</v>
      </c>
      <c r="G29" s="15">
        <v>58386.42</v>
      </c>
      <c r="H29" s="15">
        <f t="shared" si="1"/>
        <v>182813.58000000002</v>
      </c>
    </row>
    <row r="30" spans="1:8" x14ac:dyDescent="0.2">
      <c r="A30" s="5"/>
      <c r="B30" s="11" t="s">
        <v>90</v>
      </c>
      <c r="C30" s="15">
        <v>39600</v>
      </c>
      <c r="D30" s="15">
        <v>0</v>
      </c>
      <c r="E30" s="15">
        <f t="shared" si="0"/>
        <v>39600</v>
      </c>
      <c r="F30" s="15">
        <v>701.5</v>
      </c>
      <c r="G30" s="15">
        <v>701.5</v>
      </c>
      <c r="H30" s="15">
        <f t="shared" si="1"/>
        <v>38898.5</v>
      </c>
    </row>
    <row r="31" spans="1:8" x14ac:dyDescent="0.2">
      <c r="A31" s="5"/>
      <c r="B31" s="11" t="s">
        <v>91</v>
      </c>
      <c r="C31" s="15">
        <v>136000</v>
      </c>
      <c r="D31" s="15">
        <v>0</v>
      </c>
      <c r="E31" s="15">
        <f t="shared" si="0"/>
        <v>136000</v>
      </c>
      <c r="F31" s="15">
        <v>60244.78</v>
      </c>
      <c r="G31" s="15">
        <v>60244.78</v>
      </c>
      <c r="H31" s="15">
        <f t="shared" si="1"/>
        <v>75755.22</v>
      </c>
    </row>
    <row r="32" spans="1:8" x14ac:dyDescent="0.2">
      <c r="A32" s="5"/>
      <c r="B32" s="11" t="s">
        <v>19</v>
      </c>
      <c r="C32" s="15">
        <v>2400598</v>
      </c>
      <c r="D32" s="15">
        <v>8557</v>
      </c>
      <c r="E32" s="15">
        <f t="shared" si="0"/>
        <v>2409155</v>
      </c>
      <c r="F32" s="15">
        <v>584150.77</v>
      </c>
      <c r="G32" s="15">
        <v>584150.77</v>
      </c>
      <c r="H32" s="15">
        <f t="shared" si="1"/>
        <v>1825004.23</v>
      </c>
    </row>
    <row r="33" spans="1:8" x14ac:dyDescent="0.2">
      <c r="A33" s="47" t="s">
        <v>64</v>
      </c>
      <c r="B33" s="7"/>
      <c r="C33" s="15">
        <f>SUM(C34:C42)</f>
        <v>49800</v>
      </c>
      <c r="D33" s="15">
        <f>SUM(D34:D42)</f>
        <v>32000</v>
      </c>
      <c r="E33" s="15">
        <f t="shared" si="0"/>
        <v>81800</v>
      </c>
      <c r="F33" s="15">
        <f>SUM(F34:F42)</f>
        <v>3311.34</v>
      </c>
      <c r="G33" s="15">
        <f>SUM(G34:G42)</f>
        <v>3311.34</v>
      </c>
      <c r="H33" s="15">
        <f t="shared" si="1"/>
        <v>78488.66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5"/>
      <c r="B37" s="11" t="s">
        <v>95</v>
      </c>
      <c r="C37" s="15">
        <v>49800</v>
      </c>
      <c r="D37" s="15">
        <v>32000</v>
      </c>
      <c r="E37" s="15">
        <f t="shared" si="0"/>
        <v>81800</v>
      </c>
      <c r="F37" s="15">
        <v>3311.34</v>
      </c>
      <c r="G37" s="15">
        <v>3311.34</v>
      </c>
      <c r="H37" s="15">
        <f t="shared" si="1"/>
        <v>78488.66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7" t="s">
        <v>65</v>
      </c>
      <c r="B43" s="7"/>
      <c r="C43" s="15">
        <f>SUM(C44:C52)</f>
        <v>1082368</v>
      </c>
      <c r="D43" s="15">
        <f>SUM(D44:D52)</f>
        <v>1119536.5</v>
      </c>
      <c r="E43" s="15">
        <f t="shared" si="0"/>
        <v>2201904.5</v>
      </c>
      <c r="F43" s="15">
        <f>SUM(F44:F52)</f>
        <v>230509.83000000002</v>
      </c>
      <c r="G43" s="15">
        <f>SUM(G44:G52)</f>
        <v>230509.83000000002</v>
      </c>
      <c r="H43" s="15">
        <f t="shared" si="1"/>
        <v>1971394.67</v>
      </c>
    </row>
    <row r="44" spans="1:8" x14ac:dyDescent="0.2">
      <c r="A44" s="5"/>
      <c r="B44" s="11" t="s">
        <v>99</v>
      </c>
      <c r="C44" s="15">
        <v>315270</v>
      </c>
      <c r="D44" s="15">
        <v>77072.05</v>
      </c>
      <c r="E44" s="15">
        <f t="shared" si="0"/>
        <v>392342.05</v>
      </c>
      <c r="F44" s="15">
        <v>170899.41</v>
      </c>
      <c r="G44" s="15">
        <v>170899.41</v>
      </c>
      <c r="H44" s="15">
        <f t="shared" si="1"/>
        <v>221442.63999999998</v>
      </c>
    </row>
    <row r="45" spans="1:8" x14ac:dyDescent="0.2">
      <c r="A45" s="5"/>
      <c r="B45" s="11" t="s">
        <v>100</v>
      </c>
      <c r="C45" s="15">
        <v>6000</v>
      </c>
      <c r="D45" s="15">
        <v>65936.5</v>
      </c>
      <c r="E45" s="15">
        <f t="shared" si="0"/>
        <v>71936.5</v>
      </c>
      <c r="F45" s="15">
        <v>35510.42</v>
      </c>
      <c r="G45" s="15">
        <v>35510.42</v>
      </c>
      <c r="H45" s="15">
        <f t="shared" si="1"/>
        <v>36426.080000000002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5"/>
      <c r="B47" s="11" t="s">
        <v>102</v>
      </c>
      <c r="C47" s="15">
        <v>50000</v>
      </c>
      <c r="D47" s="15">
        <v>0</v>
      </c>
      <c r="E47" s="15">
        <f t="shared" si="0"/>
        <v>50000</v>
      </c>
      <c r="F47" s="15">
        <v>0</v>
      </c>
      <c r="G47" s="15">
        <v>0</v>
      </c>
      <c r="H47" s="15">
        <f t="shared" si="1"/>
        <v>50000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5"/>
      <c r="B49" s="11" t="s">
        <v>104</v>
      </c>
      <c r="C49" s="15">
        <v>513748</v>
      </c>
      <c r="D49" s="15">
        <v>946700</v>
      </c>
      <c r="E49" s="15">
        <f t="shared" si="0"/>
        <v>1460448</v>
      </c>
      <c r="F49" s="15">
        <v>0</v>
      </c>
      <c r="G49" s="15">
        <v>0</v>
      </c>
      <c r="H49" s="15">
        <f t="shared" si="1"/>
        <v>1460448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5"/>
      <c r="B52" s="11" t="s">
        <v>107</v>
      </c>
      <c r="C52" s="15">
        <v>197350</v>
      </c>
      <c r="D52" s="15">
        <v>29827.95</v>
      </c>
      <c r="E52" s="15">
        <f t="shared" si="0"/>
        <v>227177.95</v>
      </c>
      <c r="F52" s="15">
        <v>24100</v>
      </c>
      <c r="G52" s="15">
        <v>24100</v>
      </c>
      <c r="H52" s="15">
        <f t="shared" si="1"/>
        <v>203077.95</v>
      </c>
    </row>
    <row r="53" spans="1:8" x14ac:dyDescent="0.2">
      <c r="A53" s="47" t="s">
        <v>66</v>
      </c>
      <c r="B53" s="7"/>
      <c r="C53" s="15">
        <f>SUM(C54:C56)</f>
        <v>12851188</v>
      </c>
      <c r="D53" s="15">
        <f>SUM(D54:D56)</f>
        <v>2052746.4</v>
      </c>
      <c r="E53" s="15">
        <f t="shared" si="0"/>
        <v>14903934.4</v>
      </c>
      <c r="F53" s="15">
        <f>SUM(F54:F56)</f>
        <v>123994.38</v>
      </c>
      <c r="G53" s="15">
        <f>SUM(G54:G56)</f>
        <v>123994.38</v>
      </c>
      <c r="H53" s="15">
        <f t="shared" si="1"/>
        <v>14779940.02</v>
      </c>
    </row>
    <row r="54" spans="1:8" x14ac:dyDescent="0.2">
      <c r="A54" s="5"/>
      <c r="B54" s="11" t="s">
        <v>108</v>
      </c>
      <c r="C54" s="15">
        <v>12668878</v>
      </c>
      <c r="D54" s="15">
        <v>2052746.4</v>
      </c>
      <c r="E54" s="15">
        <f t="shared" si="0"/>
        <v>14721624.4</v>
      </c>
      <c r="F54" s="15">
        <v>123994.38</v>
      </c>
      <c r="G54" s="15">
        <v>123994.38</v>
      </c>
      <c r="H54" s="15">
        <f t="shared" si="1"/>
        <v>14597630.02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5"/>
      <c r="B56" s="11" t="s">
        <v>110</v>
      </c>
      <c r="C56" s="15">
        <v>182310</v>
      </c>
      <c r="D56" s="15">
        <v>0</v>
      </c>
      <c r="E56" s="15">
        <f t="shared" si="0"/>
        <v>182310</v>
      </c>
      <c r="F56" s="15">
        <v>0</v>
      </c>
      <c r="G56" s="15">
        <v>0</v>
      </c>
      <c r="H56" s="15">
        <f t="shared" si="1"/>
        <v>182310</v>
      </c>
    </row>
    <row r="57" spans="1:8" x14ac:dyDescent="0.2">
      <c r="A57" s="47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7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7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62406668.469999999</v>
      </c>
      <c r="D77" s="17">
        <f t="shared" si="4"/>
        <v>5169852.4000000004</v>
      </c>
      <c r="E77" s="17">
        <f t="shared" si="4"/>
        <v>67576520.870000005</v>
      </c>
      <c r="F77" s="17">
        <f t="shared" si="4"/>
        <v>11147563.520000001</v>
      </c>
      <c r="G77" s="17">
        <f t="shared" si="4"/>
        <v>11145879.520000001</v>
      </c>
      <c r="H77" s="17">
        <f t="shared" si="4"/>
        <v>56428957.349999994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8" t="s">
        <v>138</v>
      </c>
      <c r="B1" s="49"/>
      <c r="C1" s="49"/>
      <c r="D1" s="49"/>
      <c r="E1" s="49"/>
      <c r="F1" s="49"/>
      <c r="G1" s="49"/>
      <c r="H1" s="50"/>
    </row>
    <row r="2" spans="1:8" x14ac:dyDescent="0.2">
      <c r="A2" s="53" t="s">
        <v>54</v>
      </c>
      <c r="B2" s="54"/>
      <c r="C2" s="48" t="s">
        <v>60</v>
      </c>
      <c r="D2" s="49"/>
      <c r="E2" s="49"/>
      <c r="F2" s="49"/>
      <c r="G2" s="50"/>
      <c r="H2" s="51" t="s">
        <v>59</v>
      </c>
    </row>
    <row r="3" spans="1:8" ht="24.95" customHeight="1" x14ac:dyDescent="0.2">
      <c r="A3" s="55"/>
      <c r="B3" s="56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2"/>
    </row>
    <row r="4" spans="1:8" x14ac:dyDescent="0.2">
      <c r="A4" s="57"/>
      <c r="B4" s="58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9">
        <v>48473112.469999999</v>
      </c>
      <c r="D6" s="59">
        <v>1997569.5</v>
      </c>
      <c r="E6" s="59">
        <f>C6+D6</f>
        <v>50470681.969999999</v>
      </c>
      <c r="F6" s="59">
        <v>10793059.310000001</v>
      </c>
      <c r="G6" s="59">
        <v>10791375.310000001</v>
      </c>
      <c r="H6" s="59">
        <f>E6-F6</f>
        <v>39677622.659999996</v>
      </c>
    </row>
    <row r="7" spans="1:8" x14ac:dyDescent="0.2">
      <c r="A7" s="5"/>
      <c r="B7" s="18"/>
      <c r="C7" s="59"/>
      <c r="D7" s="59"/>
      <c r="E7" s="59"/>
      <c r="F7" s="59"/>
      <c r="G7" s="59"/>
      <c r="H7" s="59"/>
    </row>
    <row r="8" spans="1:8" x14ac:dyDescent="0.2">
      <c r="A8" s="5"/>
      <c r="B8" s="18" t="s">
        <v>1</v>
      </c>
      <c r="C8" s="59">
        <v>13933556</v>
      </c>
      <c r="D8" s="59">
        <v>3172282.9</v>
      </c>
      <c r="E8" s="59">
        <f>C8+D8</f>
        <v>17105838.899999999</v>
      </c>
      <c r="F8" s="59">
        <v>354504.21</v>
      </c>
      <c r="G8" s="59">
        <v>354504.21</v>
      </c>
      <c r="H8" s="59">
        <f>E8-F8</f>
        <v>16751334.689999998</v>
      </c>
    </row>
    <row r="9" spans="1:8" x14ac:dyDescent="0.2">
      <c r="A9" s="5"/>
      <c r="B9" s="18"/>
      <c r="C9" s="59"/>
      <c r="D9" s="59"/>
      <c r="E9" s="59"/>
      <c r="F9" s="59"/>
      <c r="G9" s="59"/>
      <c r="H9" s="59"/>
    </row>
    <row r="10" spans="1:8" x14ac:dyDescent="0.2">
      <c r="A10" s="5"/>
      <c r="B10" s="18" t="s">
        <v>2</v>
      </c>
      <c r="C10" s="59">
        <v>0</v>
      </c>
      <c r="D10" s="59">
        <v>0</v>
      </c>
      <c r="E10" s="59">
        <f>C10+D10</f>
        <v>0</v>
      </c>
      <c r="F10" s="59">
        <v>0</v>
      </c>
      <c r="G10" s="59">
        <v>0</v>
      </c>
      <c r="H10" s="59">
        <f>E10-F10</f>
        <v>0</v>
      </c>
    </row>
    <row r="11" spans="1:8" x14ac:dyDescent="0.2">
      <c r="A11" s="5"/>
      <c r="B11" s="18"/>
      <c r="C11" s="59"/>
      <c r="D11" s="59"/>
      <c r="E11" s="59"/>
      <c r="F11" s="59"/>
      <c r="G11" s="59"/>
      <c r="H11" s="59"/>
    </row>
    <row r="12" spans="1:8" x14ac:dyDescent="0.2">
      <c r="A12" s="5"/>
      <c r="B12" s="18" t="s">
        <v>41</v>
      </c>
      <c r="C12" s="59">
        <v>0</v>
      </c>
      <c r="D12" s="59">
        <v>0</v>
      </c>
      <c r="E12" s="59">
        <f>C12+D12</f>
        <v>0</v>
      </c>
      <c r="F12" s="59">
        <v>0</v>
      </c>
      <c r="G12" s="59">
        <v>0</v>
      </c>
      <c r="H12" s="59">
        <f>E12-F12</f>
        <v>0</v>
      </c>
    </row>
    <row r="13" spans="1:8" x14ac:dyDescent="0.2">
      <c r="A13" s="5"/>
      <c r="B13" s="18"/>
      <c r="C13" s="59"/>
      <c r="D13" s="59"/>
      <c r="E13" s="59"/>
      <c r="F13" s="59"/>
      <c r="G13" s="59"/>
      <c r="H13" s="59"/>
    </row>
    <row r="14" spans="1:8" x14ac:dyDescent="0.2">
      <c r="A14" s="5"/>
      <c r="B14" s="18" t="s">
        <v>38</v>
      </c>
      <c r="C14" s="59">
        <v>0</v>
      </c>
      <c r="D14" s="59">
        <v>0</v>
      </c>
      <c r="E14" s="59">
        <f>C14+D14</f>
        <v>0</v>
      </c>
      <c r="F14" s="59">
        <v>0</v>
      </c>
      <c r="G14" s="59">
        <v>0</v>
      </c>
      <c r="H14" s="59">
        <f>E14-F14</f>
        <v>0</v>
      </c>
    </row>
    <row r="15" spans="1:8" x14ac:dyDescent="0.2">
      <c r="A15" s="6"/>
      <c r="B15" s="19"/>
      <c r="C15" s="60"/>
      <c r="D15" s="60"/>
      <c r="E15" s="60"/>
      <c r="F15" s="60"/>
      <c r="G15" s="60"/>
      <c r="H15" s="60"/>
    </row>
    <row r="16" spans="1:8" x14ac:dyDescent="0.2">
      <c r="A16" s="20"/>
      <c r="B16" s="13" t="s">
        <v>53</v>
      </c>
      <c r="C16" s="17">
        <f>SUM(C6+C8+C10+C12+C14)</f>
        <v>62406668.469999999</v>
      </c>
      <c r="D16" s="17">
        <f>SUM(D6+D8+D10+D12+D14)</f>
        <v>5169852.4000000004</v>
      </c>
      <c r="E16" s="17">
        <f>SUM(E6+E8+E10+E12+E14)</f>
        <v>67576520.870000005</v>
      </c>
      <c r="F16" s="17">
        <f t="shared" ref="F16:H16" si="0">SUM(F6+F8+F10+F12+F14)</f>
        <v>11147563.520000001</v>
      </c>
      <c r="G16" s="17">
        <f t="shared" si="0"/>
        <v>11145879.520000001</v>
      </c>
      <c r="H16" s="17">
        <f t="shared" si="0"/>
        <v>56428957.349999994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D56" sqref="D56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48" t="s">
        <v>139</v>
      </c>
      <c r="B1" s="49"/>
      <c r="C1" s="49"/>
      <c r="D1" s="49"/>
      <c r="E1" s="49"/>
      <c r="F1" s="49"/>
      <c r="G1" s="49"/>
      <c r="H1" s="50"/>
    </row>
    <row r="2" spans="1:8" x14ac:dyDescent="0.2">
      <c r="B2" s="26"/>
      <c r="C2" s="26"/>
      <c r="D2" s="26"/>
      <c r="E2" s="26"/>
      <c r="F2" s="26"/>
      <c r="G2" s="26"/>
      <c r="H2" s="26"/>
    </row>
    <row r="3" spans="1:8" x14ac:dyDescent="0.2">
      <c r="A3" s="53" t="s">
        <v>54</v>
      </c>
      <c r="B3" s="54"/>
      <c r="C3" s="48" t="s">
        <v>60</v>
      </c>
      <c r="D3" s="49"/>
      <c r="E3" s="49"/>
      <c r="F3" s="49"/>
      <c r="G3" s="50"/>
      <c r="H3" s="51" t="s">
        <v>59</v>
      </c>
    </row>
    <row r="4" spans="1:8" ht="24.95" customHeight="1" x14ac:dyDescent="0.2">
      <c r="A4" s="55"/>
      <c r="B4" s="56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2"/>
    </row>
    <row r="5" spans="1:8" x14ac:dyDescent="0.2">
      <c r="A5" s="57"/>
      <c r="B5" s="58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7"/>
      <c r="B6" s="24"/>
      <c r="C6" s="35"/>
      <c r="D6" s="35"/>
      <c r="E6" s="35"/>
      <c r="F6" s="35"/>
      <c r="G6" s="35"/>
      <c r="H6" s="35"/>
    </row>
    <row r="7" spans="1:8" x14ac:dyDescent="0.2">
      <c r="A7" s="4" t="s">
        <v>128</v>
      </c>
      <c r="B7" s="22"/>
      <c r="C7" s="15">
        <v>23904707.469999999</v>
      </c>
      <c r="D7" s="15">
        <v>1983714</v>
      </c>
      <c r="E7" s="15">
        <f>C7+D7</f>
        <v>25888421.469999999</v>
      </c>
      <c r="F7" s="15">
        <v>6051876.3799999999</v>
      </c>
      <c r="G7" s="15">
        <v>6050192.3799999999</v>
      </c>
      <c r="H7" s="15">
        <f>E7-F7</f>
        <v>19836545.09</v>
      </c>
    </row>
    <row r="8" spans="1:8" x14ac:dyDescent="0.2">
      <c r="A8" s="4" t="s">
        <v>129</v>
      </c>
      <c r="B8" s="22"/>
      <c r="C8" s="15">
        <v>2996373</v>
      </c>
      <c r="D8" s="15">
        <v>9983</v>
      </c>
      <c r="E8" s="15">
        <f t="shared" ref="E8:E15" si="0">C8+D8</f>
        <v>3006356</v>
      </c>
      <c r="F8" s="15">
        <v>795085.97</v>
      </c>
      <c r="G8" s="15">
        <v>795085.97</v>
      </c>
      <c r="H8" s="15">
        <f t="shared" ref="H8:H15" si="1">E8-F8</f>
        <v>2211270.0300000003</v>
      </c>
    </row>
    <row r="9" spans="1:8" x14ac:dyDescent="0.2">
      <c r="A9" s="4" t="s">
        <v>130</v>
      </c>
      <c r="B9" s="22"/>
      <c r="C9" s="15">
        <v>4168825</v>
      </c>
      <c r="D9" s="15">
        <v>68569.05</v>
      </c>
      <c r="E9" s="15">
        <f t="shared" si="0"/>
        <v>4237394.05</v>
      </c>
      <c r="F9" s="15">
        <v>524888.06999999995</v>
      </c>
      <c r="G9" s="15">
        <v>524888.06999999995</v>
      </c>
      <c r="H9" s="15">
        <f t="shared" si="1"/>
        <v>3712505.98</v>
      </c>
    </row>
    <row r="10" spans="1:8" x14ac:dyDescent="0.2">
      <c r="A10" s="4" t="s">
        <v>131</v>
      </c>
      <c r="B10" s="22"/>
      <c r="C10" s="15">
        <v>2516276</v>
      </c>
      <c r="D10" s="15">
        <v>38642</v>
      </c>
      <c r="E10" s="15">
        <f t="shared" si="0"/>
        <v>2554918</v>
      </c>
      <c r="F10" s="15">
        <v>506932.45</v>
      </c>
      <c r="G10" s="15">
        <v>506932.45</v>
      </c>
      <c r="H10" s="15">
        <f t="shared" si="1"/>
        <v>2047985.55</v>
      </c>
    </row>
    <row r="11" spans="1:8" x14ac:dyDescent="0.2">
      <c r="A11" s="4" t="s">
        <v>132</v>
      </c>
      <c r="B11" s="22"/>
      <c r="C11" s="15">
        <v>4499922</v>
      </c>
      <c r="D11" s="15">
        <v>100247</v>
      </c>
      <c r="E11" s="15">
        <f t="shared" si="0"/>
        <v>4600169</v>
      </c>
      <c r="F11" s="15">
        <v>836061.04</v>
      </c>
      <c r="G11" s="15">
        <v>836061.04</v>
      </c>
      <c r="H11" s="15">
        <f t="shared" si="1"/>
        <v>3764107.96</v>
      </c>
    </row>
    <row r="12" spans="1:8" x14ac:dyDescent="0.2">
      <c r="A12" s="4" t="s">
        <v>133</v>
      </c>
      <c r="B12" s="22"/>
      <c r="C12" s="15">
        <v>1706112</v>
      </c>
      <c r="D12" s="15">
        <v>757070.05</v>
      </c>
      <c r="E12" s="15">
        <f t="shared" si="0"/>
        <v>2463182.0499999998</v>
      </c>
      <c r="F12" s="15">
        <v>501901.68</v>
      </c>
      <c r="G12" s="15">
        <v>501901.68</v>
      </c>
      <c r="H12" s="15">
        <f t="shared" si="1"/>
        <v>1961280.3699999999</v>
      </c>
    </row>
    <row r="13" spans="1:8" x14ac:dyDescent="0.2">
      <c r="A13" s="4" t="s">
        <v>134</v>
      </c>
      <c r="B13" s="22"/>
      <c r="C13" s="15">
        <v>6232380</v>
      </c>
      <c r="D13" s="15">
        <v>68516</v>
      </c>
      <c r="E13" s="15">
        <f t="shared" si="0"/>
        <v>6300896</v>
      </c>
      <c r="F13" s="15">
        <v>1213012.94</v>
      </c>
      <c r="G13" s="15">
        <v>1213012.94</v>
      </c>
      <c r="H13" s="15">
        <f t="shared" si="1"/>
        <v>5087883.0600000005</v>
      </c>
    </row>
    <row r="14" spans="1:8" x14ac:dyDescent="0.2">
      <c r="A14" s="4" t="s">
        <v>135</v>
      </c>
      <c r="B14" s="22"/>
      <c r="C14" s="15">
        <v>1525988</v>
      </c>
      <c r="D14" s="15">
        <v>21709</v>
      </c>
      <c r="E14" s="15">
        <f t="shared" si="0"/>
        <v>1547697</v>
      </c>
      <c r="F14" s="15">
        <v>282931.53999999998</v>
      </c>
      <c r="G14" s="15">
        <v>282931.53999999998</v>
      </c>
      <c r="H14" s="15">
        <f t="shared" si="1"/>
        <v>1264765.46</v>
      </c>
    </row>
    <row r="15" spans="1:8" x14ac:dyDescent="0.2">
      <c r="A15" s="4" t="s">
        <v>136</v>
      </c>
      <c r="B15" s="22"/>
      <c r="C15" s="15">
        <v>14856085</v>
      </c>
      <c r="D15" s="15">
        <v>2121402.2999999998</v>
      </c>
      <c r="E15" s="15">
        <f t="shared" si="0"/>
        <v>16977487.300000001</v>
      </c>
      <c r="F15" s="15">
        <v>434873.45</v>
      </c>
      <c r="G15" s="15">
        <v>434873.45</v>
      </c>
      <c r="H15" s="15">
        <f t="shared" si="1"/>
        <v>16542613.850000001</v>
      </c>
    </row>
    <row r="16" spans="1:8" x14ac:dyDescent="0.2">
      <c r="A16" s="25"/>
      <c r="B16" s="46" t="s">
        <v>53</v>
      </c>
      <c r="C16" s="23">
        <f t="shared" ref="C16:H16" si="2">SUM(C5:C15)</f>
        <v>62406669.469999999</v>
      </c>
      <c r="D16" s="23">
        <f t="shared" si="2"/>
        <v>5169854.3999999994</v>
      </c>
      <c r="E16" s="23">
        <f t="shared" si="2"/>
        <v>67576520.86999999</v>
      </c>
      <c r="F16" s="23">
        <f t="shared" si="2"/>
        <v>11147567.519999998</v>
      </c>
      <c r="G16" s="23">
        <f t="shared" si="2"/>
        <v>11145884.519999998</v>
      </c>
      <c r="H16" s="23">
        <f t="shared" si="2"/>
        <v>56428957.350000009</v>
      </c>
    </row>
    <row r="19" spans="1:8" ht="45" customHeight="1" x14ac:dyDescent="0.2">
      <c r="A19" s="48" t="s">
        <v>141</v>
      </c>
      <c r="B19" s="49"/>
      <c r="C19" s="49"/>
      <c r="D19" s="49"/>
      <c r="E19" s="49"/>
      <c r="F19" s="49"/>
      <c r="G19" s="49"/>
      <c r="H19" s="50"/>
    </row>
    <row r="21" spans="1:8" x14ac:dyDescent="0.2">
      <c r="A21" s="53" t="s">
        <v>54</v>
      </c>
      <c r="B21" s="54"/>
      <c r="C21" s="48" t="s">
        <v>60</v>
      </c>
      <c r="D21" s="49"/>
      <c r="E21" s="49"/>
      <c r="F21" s="49"/>
      <c r="G21" s="50"/>
      <c r="H21" s="51" t="s">
        <v>59</v>
      </c>
    </row>
    <row r="22" spans="1:8" ht="22.5" x14ac:dyDescent="0.2">
      <c r="A22" s="55"/>
      <c r="B22" s="56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52"/>
    </row>
    <row r="23" spans="1:8" x14ac:dyDescent="0.2">
      <c r="A23" s="57"/>
      <c r="B23" s="58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27"/>
      <c r="B24" s="28"/>
      <c r="C24" s="32"/>
      <c r="D24" s="32"/>
      <c r="E24" s="32"/>
      <c r="F24" s="32"/>
      <c r="G24" s="32"/>
      <c r="H24" s="32"/>
    </row>
    <row r="25" spans="1:8" x14ac:dyDescent="0.2">
      <c r="A25" s="4" t="s">
        <v>8</v>
      </c>
      <c r="B25" s="2"/>
      <c r="C25" s="33">
        <v>0</v>
      </c>
      <c r="D25" s="33">
        <v>0</v>
      </c>
      <c r="E25" s="33">
        <f>C25+D25</f>
        <v>0</v>
      </c>
      <c r="F25" s="33">
        <v>0</v>
      </c>
      <c r="G25" s="33">
        <v>0</v>
      </c>
      <c r="H25" s="33">
        <f>E25-F25</f>
        <v>0</v>
      </c>
    </row>
    <row r="26" spans="1:8" x14ac:dyDescent="0.2">
      <c r="A26" s="4" t="s">
        <v>9</v>
      </c>
      <c r="B26" s="2"/>
      <c r="C26" s="33">
        <v>0</v>
      </c>
      <c r="D26" s="33">
        <v>0</v>
      </c>
      <c r="E26" s="33">
        <f t="shared" ref="E26:E28" si="3">C26+D26</f>
        <v>0</v>
      </c>
      <c r="F26" s="33">
        <v>0</v>
      </c>
      <c r="G26" s="33">
        <v>0</v>
      </c>
      <c r="H26" s="33">
        <f t="shared" ref="H26:H28" si="4">E26-F26</f>
        <v>0</v>
      </c>
    </row>
    <row r="27" spans="1:8" x14ac:dyDescent="0.2">
      <c r="A27" s="4" t="s">
        <v>10</v>
      </c>
      <c r="B27" s="2"/>
      <c r="C27" s="33">
        <v>0</v>
      </c>
      <c r="D27" s="33">
        <v>0</v>
      </c>
      <c r="E27" s="33">
        <f t="shared" si="3"/>
        <v>0</v>
      </c>
      <c r="F27" s="33">
        <v>0</v>
      </c>
      <c r="G27" s="33">
        <v>0</v>
      </c>
      <c r="H27" s="33">
        <f t="shared" si="4"/>
        <v>0</v>
      </c>
    </row>
    <row r="28" spans="1:8" x14ac:dyDescent="0.2">
      <c r="A28" s="4" t="s">
        <v>11</v>
      </c>
      <c r="B28" s="2"/>
      <c r="C28" s="33">
        <v>0</v>
      </c>
      <c r="D28" s="33">
        <v>0</v>
      </c>
      <c r="E28" s="33">
        <f t="shared" si="3"/>
        <v>0</v>
      </c>
      <c r="F28" s="33">
        <v>0</v>
      </c>
      <c r="G28" s="33">
        <v>0</v>
      </c>
      <c r="H28" s="33">
        <f t="shared" si="4"/>
        <v>0</v>
      </c>
    </row>
    <row r="29" spans="1:8" x14ac:dyDescent="0.2">
      <c r="A29" s="4"/>
      <c r="B29" s="2"/>
      <c r="C29" s="34"/>
      <c r="D29" s="34"/>
      <c r="E29" s="34"/>
      <c r="F29" s="34"/>
      <c r="G29" s="34"/>
      <c r="H29" s="34"/>
    </row>
    <row r="30" spans="1:8" x14ac:dyDescent="0.2">
      <c r="A30" s="25"/>
      <c r="B30" s="46" t="s">
        <v>53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48" t="s">
        <v>142</v>
      </c>
      <c r="B33" s="49"/>
      <c r="C33" s="49"/>
      <c r="D33" s="49"/>
      <c r="E33" s="49"/>
      <c r="F33" s="49"/>
      <c r="G33" s="49"/>
      <c r="H33" s="50"/>
    </row>
    <row r="34" spans="1:8" x14ac:dyDescent="0.2">
      <c r="A34" s="53" t="s">
        <v>54</v>
      </c>
      <c r="B34" s="54"/>
      <c r="C34" s="48" t="s">
        <v>60</v>
      </c>
      <c r="D34" s="49"/>
      <c r="E34" s="49"/>
      <c r="F34" s="49"/>
      <c r="G34" s="50"/>
      <c r="H34" s="51" t="s">
        <v>59</v>
      </c>
    </row>
    <row r="35" spans="1:8" ht="22.5" x14ac:dyDescent="0.2">
      <c r="A35" s="55"/>
      <c r="B35" s="56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52"/>
    </row>
    <row r="36" spans="1:8" x14ac:dyDescent="0.2">
      <c r="A36" s="57"/>
      <c r="B36" s="58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27"/>
      <c r="B37" s="28"/>
      <c r="C37" s="32"/>
      <c r="D37" s="32"/>
      <c r="E37" s="32"/>
      <c r="F37" s="32"/>
      <c r="G37" s="32"/>
      <c r="H37" s="32"/>
    </row>
    <row r="38" spans="1:8" ht="22.5" x14ac:dyDescent="0.2">
      <c r="A38" s="4"/>
      <c r="B38" s="30" t="s">
        <v>13</v>
      </c>
      <c r="C38" s="33">
        <v>0</v>
      </c>
      <c r="D38" s="33">
        <v>0</v>
      </c>
      <c r="E38" s="33">
        <f>C38+D38</f>
        <v>0</v>
      </c>
      <c r="F38" s="33">
        <v>0</v>
      </c>
      <c r="G38" s="33">
        <v>0</v>
      </c>
      <c r="H38" s="33">
        <f>E38-F38</f>
        <v>0</v>
      </c>
    </row>
    <row r="39" spans="1:8" x14ac:dyDescent="0.2">
      <c r="A39" s="4"/>
      <c r="B39" s="30"/>
      <c r="C39" s="33"/>
      <c r="D39" s="33"/>
      <c r="E39" s="33"/>
      <c r="F39" s="33"/>
      <c r="G39" s="33"/>
      <c r="H39" s="33"/>
    </row>
    <row r="40" spans="1:8" x14ac:dyDescent="0.2">
      <c r="A40" s="4"/>
      <c r="B40" s="30" t="s">
        <v>12</v>
      </c>
      <c r="C40" s="33">
        <v>0</v>
      </c>
      <c r="D40" s="33">
        <v>0</v>
      </c>
      <c r="E40" s="33">
        <f>C40+D40</f>
        <v>0</v>
      </c>
      <c r="F40" s="33">
        <v>0</v>
      </c>
      <c r="G40" s="33">
        <v>0</v>
      </c>
      <c r="H40" s="33">
        <f>E40-F40</f>
        <v>0</v>
      </c>
    </row>
    <row r="41" spans="1:8" x14ac:dyDescent="0.2">
      <c r="A41" s="4"/>
      <c r="B41" s="30"/>
      <c r="C41" s="33"/>
      <c r="D41" s="33"/>
      <c r="E41" s="33"/>
      <c r="F41" s="33"/>
      <c r="G41" s="33"/>
      <c r="H41" s="33"/>
    </row>
    <row r="42" spans="1:8" ht="22.5" x14ac:dyDescent="0.2">
      <c r="A42" s="4"/>
      <c r="B42" s="30" t="s">
        <v>14</v>
      </c>
      <c r="C42" s="33">
        <v>0</v>
      </c>
      <c r="D42" s="33">
        <v>0</v>
      </c>
      <c r="E42" s="33">
        <f>C42+D42</f>
        <v>0</v>
      </c>
      <c r="F42" s="33">
        <v>0</v>
      </c>
      <c r="G42" s="33">
        <v>0</v>
      </c>
      <c r="H42" s="33">
        <f>E42-F42</f>
        <v>0</v>
      </c>
    </row>
    <row r="43" spans="1:8" x14ac:dyDescent="0.2">
      <c r="A43" s="4"/>
      <c r="B43" s="30"/>
      <c r="C43" s="33"/>
      <c r="D43" s="33"/>
      <c r="E43" s="33"/>
      <c r="F43" s="33"/>
      <c r="G43" s="33"/>
      <c r="H43" s="33"/>
    </row>
    <row r="44" spans="1:8" ht="22.5" x14ac:dyDescent="0.2">
      <c r="A44" s="4"/>
      <c r="B44" s="30" t="s">
        <v>26</v>
      </c>
      <c r="C44" s="33">
        <v>0</v>
      </c>
      <c r="D44" s="33">
        <v>0</v>
      </c>
      <c r="E44" s="33">
        <f>C44+D44</f>
        <v>0</v>
      </c>
      <c r="F44" s="33">
        <v>0</v>
      </c>
      <c r="G44" s="33">
        <v>0</v>
      </c>
      <c r="H44" s="33">
        <f>E44-F44</f>
        <v>0</v>
      </c>
    </row>
    <row r="45" spans="1:8" x14ac:dyDescent="0.2">
      <c r="A45" s="4"/>
      <c r="B45" s="30"/>
      <c r="C45" s="33"/>
      <c r="D45" s="33"/>
      <c r="E45" s="33"/>
      <c r="F45" s="33"/>
      <c r="G45" s="33"/>
      <c r="H45" s="33"/>
    </row>
    <row r="46" spans="1:8" ht="22.5" x14ac:dyDescent="0.2">
      <c r="A46" s="4"/>
      <c r="B46" s="30" t="s">
        <v>27</v>
      </c>
      <c r="C46" s="33">
        <v>0</v>
      </c>
      <c r="D46" s="33">
        <v>0</v>
      </c>
      <c r="E46" s="33">
        <f>C46+D46</f>
        <v>0</v>
      </c>
      <c r="F46" s="33">
        <v>0</v>
      </c>
      <c r="G46" s="33">
        <v>0</v>
      </c>
      <c r="H46" s="33">
        <f>E46-F46</f>
        <v>0</v>
      </c>
    </row>
    <row r="47" spans="1:8" x14ac:dyDescent="0.2">
      <c r="A47" s="4"/>
      <c r="B47" s="30"/>
      <c r="C47" s="33"/>
      <c r="D47" s="33"/>
      <c r="E47" s="33"/>
      <c r="F47" s="33"/>
      <c r="G47" s="33"/>
      <c r="H47" s="33"/>
    </row>
    <row r="48" spans="1:8" ht="22.5" x14ac:dyDescent="0.2">
      <c r="A48" s="4"/>
      <c r="B48" s="30" t="s">
        <v>34</v>
      </c>
      <c r="C48" s="33">
        <v>0</v>
      </c>
      <c r="D48" s="33">
        <v>0</v>
      </c>
      <c r="E48" s="33">
        <f>C48+D48</f>
        <v>0</v>
      </c>
      <c r="F48" s="33">
        <v>0</v>
      </c>
      <c r="G48" s="33">
        <v>0</v>
      </c>
      <c r="H48" s="33">
        <f>E48-F48</f>
        <v>0</v>
      </c>
    </row>
    <row r="49" spans="1:8" x14ac:dyDescent="0.2">
      <c r="A49" s="4"/>
      <c r="B49" s="30"/>
      <c r="C49" s="33"/>
      <c r="D49" s="33"/>
      <c r="E49" s="33"/>
      <c r="F49" s="33"/>
      <c r="G49" s="33"/>
      <c r="H49" s="33"/>
    </row>
    <row r="50" spans="1:8" x14ac:dyDescent="0.2">
      <c r="A50" s="4"/>
      <c r="B50" s="30" t="s">
        <v>15</v>
      </c>
      <c r="C50" s="33">
        <v>0</v>
      </c>
      <c r="D50" s="33">
        <v>0</v>
      </c>
      <c r="E50" s="33">
        <f>C50+D50</f>
        <v>0</v>
      </c>
      <c r="F50" s="33">
        <v>0</v>
      </c>
      <c r="G50" s="33">
        <v>0</v>
      </c>
      <c r="H50" s="33">
        <f>E50-F50</f>
        <v>0</v>
      </c>
    </row>
    <row r="51" spans="1:8" x14ac:dyDescent="0.2">
      <c r="A51" s="29"/>
      <c r="B51" s="31"/>
      <c r="C51" s="34"/>
      <c r="D51" s="34"/>
      <c r="E51" s="34"/>
      <c r="F51" s="34"/>
      <c r="G51" s="34"/>
      <c r="H51" s="34"/>
    </row>
    <row r="52" spans="1:8" x14ac:dyDescent="0.2">
      <c r="A52" s="25"/>
      <c r="B52" s="46" t="s">
        <v>53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activeCell="B32" sqref="B32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48" t="s">
        <v>140</v>
      </c>
      <c r="B1" s="49"/>
      <c r="C1" s="49"/>
      <c r="D1" s="49"/>
      <c r="E1" s="49"/>
      <c r="F1" s="49"/>
      <c r="G1" s="49"/>
      <c r="H1" s="50"/>
    </row>
    <row r="2" spans="1:8" x14ac:dyDescent="0.2">
      <c r="A2" s="53" t="s">
        <v>54</v>
      </c>
      <c r="B2" s="54"/>
      <c r="C2" s="48" t="s">
        <v>60</v>
      </c>
      <c r="D2" s="49"/>
      <c r="E2" s="49"/>
      <c r="F2" s="49"/>
      <c r="G2" s="50"/>
      <c r="H2" s="51" t="s">
        <v>59</v>
      </c>
    </row>
    <row r="3" spans="1:8" ht="24.95" customHeight="1" x14ac:dyDescent="0.2">
      <c r="A3" s="55"/>
      <c r="B3" s="56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2"/>
    </row>
    <row r="4" spans="1:8" x14ac:dyDescent="0.2">
      <c r="A4" s="57"/>
      <c r="B4" s="58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>
        <f t="shared" ref="C6:H6" si="0">SUM(C7:C14)</f>
        <v>12711011</v>
      </c>
      <c r="D6" s="15">
        <f t="shared" si="0"/>
        <v>229167.05</v>
      </c>
      <c r="E6" s="15">
        <f t="shared" si="0"/>
        <v>12940178.050000001</v>
      </c>
      <c r="F6" s="15">
        <f t="shared" si="0"/>
        <v>2150813.1</v>
      </c>
      <c r="G6" s="15">
        <f t="shared" si="0"/>
        <v>2150813.1</v>
      </c>
      <c r="H6" s="15">
        <f t="shared" si="0"/>
        <v>10789364.949999999</v>
      </c>
    </row>
    <row r="7" spans="1:8" x14ac:dyDescent="0.2">
      <c r="A7" s="37"/>
      <c r="B7" s="41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7"/>
      <c r="B8" s="41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7"/>
      <c r="B9" s="41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7"/>
      <c r="B10" s="41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7"/>
      <c r="B11" s="41" t="s">
        <v>23</v>
      </c>
      <c r="C11" s="15">
        <v>11185023</v>
      </c>
      <c r="D11" s="15">
        <v>207458.05</v>
      </c>
      <c r="E11" s="15">
        <f t="shared" si="1"/>
        <v>11392481.050000001</v>
      </c>
      <c r="F11" s="15">
        <v>1867881.56</v>
      </c>
      <c r="G11" s="15">
        <v>1867881.56</v>
      </c>
      <c r="H11" s="15">
        <f t="shared" si="2"/>
        <v>9524599.4900000002</v>
      </c>
    </row>
    <row r="12" spans="1:8" x14ac:dyDescent="0.2">
      <c r="A12" s="37"/>
      <c r="B12" s="41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7"/>
      <c r="B13" s="41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7"/>
      <c r="B14" s="41" t="s">
        <v>19</v>
      </c>
      <c r="C14" s="15">
        <v>1525988</v>
      </c>
      <c r="D14" s="15">
        <v>21709</v>
      </c>
      <c r="E14" s="15">
        <f t="shared" si="1"/>
        <v>1547697</v>
      </c>
      <c r="F14" s="15">
        <v>282931.53999999998</v>
      </c>
      <c r="G14" s="15">
        <v>282931.53999999998</v>
      </c>
      <c r="H14" s="15">
        <f t="shared" si="2"/>
        <v>1264765.46</v>
      </c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>
        <f t="shared" ref="C16:H16" si="3">SUM(C17:C23)</f>
        <v>49695657.469999999</v>
      </c>
      <c r="D16" s="15">
        <f t="shared" si="3"/>
        <v>4940685.3499999996</v>
      </c>
      <c r="E16" s="15">
        <f t="shared" si="3"/>
        <v>54636342.819999993</v>
      </c>
      <c r="F16" s="15">
        <f t="shared" si="3"/>
        <v>8996750.4199999999</v>
      </c>
      <c r="G16" s="15">
        <f t="shared" si="3"/>
        <v>8995066.4199999999</v>
      </c>
      <c r="H16" s="15">
        <f t="shared" si="3"/>
        <v>45639592.399999999</v>
      </c>
    </row>
    <row r="17" spans="1:8" x14ac:dyDescent="0.2">
      <c r="A17" s="37"/>
      <c r="B17" s="41" t="s">
        <v>45</v>
      </c>
      <c r="C17" s="15">
        <v>10934865</v>
      </c>
      <c r="D17" s="15">
        <v>835569.05</v>
      </c>
      <c r="E17" s="15">
        <f>C17+D17</f>
        <v>11770434.050000001</v>
      </c>
      <c r="F17" s="15">
        <v>2510000.59</v>
      </c>
      <c r="G17" s="15">
        <v>2510000.59</v>
      </c>
      <c r="H17" s="15">
        <f t="shared" ref="H17:H23" si="4">E17-F17</f>
        <v>9260433.4600000009</v>
      </c>
    </row>
    <row r="18" spans="1:8" x14ac:dyDescent="0.2">
      <c r="A18" s="37"/>
      <c r="B18" s="41" t="s">
        <v>28</v>
      </c>
      <c r="C18" s="15">
        <v>38760792.469999999</v>
      </c>
      <c r="D18" s="15">
        <v>4105116.3</v>
      </c>
      <c r="E18" s="15">
        <f t="shared" ref="E18:E23" si="5">C18+D18</f>
        <v>42865908.769999996</v>
      </c>
      <c r="F18" s="15">
        <v>6486749.8300000001</v>
      </c>
      <c r="G18" s="15">
        <v>6485065.8300000001</v>
      </c>
      <c r="H18" s="15">
        <f t="shared" si="4"/>
        <v>36379158.939999998</v>
      </c>
    </row>
    <row r="19" spans="1:8" x14ac:dyDescent="0.2">
      <c r="A19" s="37"/>
      <c r="B19" s="41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7"/>
      <c r="B20" s="41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7"/>
      <c r="B21" s="41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7"/>
      <c r="B22" s="41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7"/>
      <c r="B23" s="41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7"/>
      <c r="B26" s="41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7"/>
      <c r="B27" s="41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7"/>
      <c r="B28" s="41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7"/>
      <c r="B29" s="41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7"/>
      <c r="B30" s="41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7"/>
      <c r="B31" s="41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7"/>
      <c r="B32" s="41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7"/>
      <c r="B33" s="41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7"/>
      <c r="B34" s="41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39"/>
      <c r="B35" s="41"/>
      <c r="C35" s="15"/>
      <c r="D35" s="15"/>
      <c r="E35" s="15"/>
      <c r="F35" s="15"/>
      <c r="G35" s="15"/>
      <c r="H35" s="15"/>
    </row>
    <row r="36" spans="1:8" x14ac:dyDescent="0.2">
      <c r="A36" s="40" t="s">
        <v>32</v>
      </c>
      <c r="B36" s="42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7"/>
      <c r="B37" s="41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7"/>
      <c r="B38" s="41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7"/>
      <c r="B39" s="41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7"/>
      <c r="B40" s="41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39"/>
      <c r="B41" s="41"/>
      <c r="C41" s="15"/>
      <c r="D41" s="15"/>
      <c r="E41" s="15"/>
      <c r="F41" s="15"/>
      <c r="G41" s="15"/>
      <c r="H41" s="15"/>
    </row>
    <row r="42" spans="1:8" x14ac:dyDescent="0.2">
      <c r="A42" s="45"/>
      <c r="B42" s="46" t="s">
        <v>53</v>
      </c>
      <c r="C42" s="23">
        <f t="shared" ref="C42:H42" si="12">SUM(C36+C25+C16+C6)</f>
        <v>62406668.469999999</v>
      </c>
      <c r="D42" s="23">
        <f t="shared" si="12"/>
        <v>5169852.3999999994</v>
      </c>
      <c r="E42" s="23">
        <f t="shared" si="12"/>
        <v>67576520.86999999</v>
      </c>
      <c r="F42" s="23">
        <f t="shared" si="12"/>
        <v>11147563.52</v>
      </c>
      <c r="G42" s="23">
        <f t="shared" si="12"/>
        <v>11145879.52</v>
      </c>
      <c r="H42" s="23">
        <f t="shared" si="12"/>
        <v>56428957.349999994</v>
      </c>
    </row>
    <row r="43" spans="1:8" x14ac:dyDescent="0.2">
      <c r="A43" s="36"/>
      <c r="B43" s="36"/>
      <c r="C43" s="36"/>
      <c r="D43" s="36"/>
      <c r="E43" s="36"/>
      <c r="F43" s="36"/>
      <c r="G43" s="36"/>
      <c r="H43" s="36"/>
    </row>
    <row r="44" spans="1:8" x14ac:dyDescent="0.2">
      <c r="A44" s="36"/>
      <c r="B44" s="36"/>
      <c r="C44" s="36"/>
      <c r="D44" s="36"/>
      <c r="E44" s="36"/>
      <c r="F44" s="36"/>
      <c r="G44" s="36"/>
      <c r="H44" s="36"/>
    </row>
    <row r="45" spans="1:8" x14ac:dyDescent="0.2">
      <c r="A45" s="36"/>
      <c r="B45" s="36"/>
      <c r="C45" s="36"/>
      <c r="D45" s="36"/>
      <c r="E45" s="36"/>
      <c r="F45" s="36"/>
      <c r="G45" s="36"/>
      <c r="H45" s="36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2018-03-08T21:21:25Z</cp:lastPrinted>
  <dcterms:created xsi:type="dcterms:W3CDTF">2014-02-10T03:37:14Z</dcterms:created>
  <dcterms:modified xsi:type="dcterms:W3CDTF">2019-04-24T15:58:52Z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